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MMUNICATION FILES\Ded zovlol\"/>
    </mc:Choice>
  </mc:AlternateContent>
  <bookViews>
    <workbookView xWindow="0" yWindow="0" windowWidth="20490" windowHeight="7755"/>
  </bookViews>
  <sheets>
    <sheet name="Bureldehuun" sheetId="2" r:id="rId1"/>
    <sheet name="Bureldehuun toogoor" sheetId="3" r:id="rId2"/>
    <sheet name="Dugnelt" sheetId="5" r:id="rId3"/>
  </sheets>
  <calcPr calcId="152511"/>
</workbook>
</file>

<file path=xl/calcChain.xml><?xml version="1.0" encoding="utf-8"?>
<calcChain xmlns="http://schemas.openxmlformats.org/spreadsheetml/2006/main">
  <c r="D12" i="5" l="1"/>
  <c r="D11" i="5"/>
  <c r="D10" i="5"/>
  <c r="D9" i="5"/>
  <c r="D8" i="5"/>
  <c r="D5" i="5"/>
  <c r="V8" i="3"/>
  <c r="V9" i="3"/>
  <c r="V10" i="3"/>
  <c r="V7" i="3"/>
  <c r="I8" i="3"/>
  <c r="J8" i="3"/>
  <c r="L8" i="3"/>
  <c r="M8" i="3"/>
  <c r="I9" i="3"/>
  <c r="J9" i="3"/>
  <c r="M9" i="3"/>
  <c r="I10" i="3"/>
  <c r="J10" i="3"/>
  <c r="M10" i="3"/>
  <c r="M7" i="3"/>
  <c r="N7" i="3"/>
  <c r="N10" i="3" s="1"/>
  <c r="O7" i="3"/>
  <c r="O8" i="3" s="1"/>
  <c r="H8" i="3"/>
  <c r="H9" i="3"/>
  <c r="H10" i="3"/>
  <c r="H7" i="3"/>
  <c r="I7" i="3"/>
  <c r="J7" i="3"/>
  <c r="D7" i="3"/>
  <c r="D9" i="3" s="1"/>
  <c r="E7" i="3"/>
  <c r="E8" i="3" s="1"/>
  <c r="F7" i="3"/>
  <c r="F10" i="3" s="1"/>
  <c r="G7" i="3"/>
  <c r="K7" i="3"/>
  <c r="K10" i="3" s="1"/>
  <c r="L7" i="3"/>
  <c r="L9" i="3" s="1"/>
  <c r="P7" i="3"/>
  <c r="Q7" i="3"/>
  <c r="R7" i="3"/>
  <c r="R9" i="3" s="1"/>
  <c r="S7" i="3"/>
  <c r="S10" i="3" s="1"/>
  <c r="T7" i="3"/>
  <c r="T8" i="3" s="1"/>
  <c r="U7" i="3"/>
  <c r="W7" i="3"/>
  <c r="W10" i="3" s="1"/>
  <c r="S9" i="3"/>
  <c r="C9" i="3"/>
  <c r="C8" i="3"/>
  <c r="G8" i="3"/>
  <c r="P8" i="3"/>
  <c r="Q8" i="3"/>
  <c r="U10" i="3"/>
  <c r="C7" i="3"/>
  <c r="C10" i="3" s="1"/>
  <c r="K9" i="3" l="1"/>
  <c r="F8" i="3"/>
  <c r="K8" i="3"/>
  <c r="R10" i="3"/>
  <c r="F9" i="3"/>
  <c r="L10" i="3"/>
  <c r="D10" i="3"/>
  <c r="O9" i="3"/>
  <c r="N9" i="3"/>
  <c r="N8" i="3"/>
  <c r="S8" i="3"/>
  <c r="O10" i="3"/>
  <c r="E10" i="3"/>
  <c r="W9" i="3"/>
  <c r="E9" i="3"/>
  <c r="Q10" i="3"/>
  <c r="T10" i="3"/>
  <c r="P10" i="3"/>
  <c r="G10" i="3"/>
  <c r="U9" i="3"/>
  <c r="Q9" i="3"/>
  <c r="W8" i="3"/>
  <c r="R8" i="3"/>
  <c r="D8" i="3"/>
  <c r="T9" i="3"/>
  <c r="P9" i="3"/>
  <c r="G9" i="3"/>
  <c r="U8" i="3"/>
</calcChain>
</file>

<file path=xl/sharedStrings.xml><?xml version="1.0" encoding="utf-8"?>
<sst xmlns="http://schemas.openxmlformats.org/spreadsheetml/2006/main" count="373" uniqueCount="219">
  <si>
    <t>Архангай</t>
  </si>
  <si>
    <t>Баянөлгий</t>
  </si>
  <si>
    <t>Баянхонгор</t>
  </si>
  <si>
    <t>Говь-алтай</t>
  </si>
  <si>
    <t>Говьсүмбэр</t>
  </si>
  <si>
    <t>Дорноговь</t>
  </si>
  <si>
    <t>Дорнод</t>
  </si>
  <si>
    <t>Дундговь</t>
  </si>
  <si>
    <t>Завхан</t>
  </si>
  <si>
    <t>Өмнөговь</t>
  </si>
  <si>
    <t>Сүхбаатар</t>
  </si>
  <si>
    <t>Сэлэнгэ</t>
  </si>
  <si>
    <t>Төв</t>
  </si>
  <si>
    <t>Увс</t>
  </si>
  <si>
    <t>Ховд</t>
  </si>
  <si>
    <t>Хөвсгөл</t>
  </si>
  <si>
    <t>Улаанбаатар</t>
  </si>
  <si>
    <t>2013.05.20</t>
  </si>
  <si>
    <t>Дарга</t>
  </si>
  <si>
    <t>БОАЖГ-ын дарга</t>
  </si>
  <si>
    <t>ХБХ-ийн дарга</t>
  </si>
  <si>
    <t>ГХБХБГ-ын дарга</t>
  </si>
  <si>
    <t>ЦГ-ын дарга</t>
  </si>
  <si>
    <t>Сумдын Засаг дарга нар</t>
  </si>
  <si>
    <t>Иргэний нийгэм</t>
  </si>
  <si>
    <t>Нийт</t>
  </si>
  <si>
    <t>ХБХ-н мэргэжилтэн</t>
  </si>
  <si>
    <t>Сэтгүүлчдийн эвлэлийн тэргүүн</t>
  </si>
  <si>
    <t>Юүшэнгминг ХХК</t>
  </si>
  <si>
    <t>Эрдэнэжас ХХК</t>
  </si>
  <si>
    <t>Монголиан күүпэр майнинг ХХК</t>
  </si>
  <si>
    <t>Галуут сумын ЗД</t>
  </si>
  <si>
    <t>Хонгор нутгийн дуудлага ТББ</t>
  </si>
  <si>
    <t>Монголын ногоонтны хөдөлгөөн</t>
  </si>
  <si>
    <t>Хэвлэл, мэдээллийн албаны дарга</t>
  </si>
  <si>
    <t>Баялаг орд ХХК</t>
  </si>
  <si>
    <t>Том шижир ХХК</t>
  </si>
  <si>
    <t>Би Эс Ай ХХК</t>
  </si>
  <si>
    <t>2013.06.11</t>
  </si>
  <si>
    <t>2013.02.06</t>
  </si>
  <si>
    <t>2013.05.22</t>
  </si>
  <si>
    <t>ИТХ-ын нбд</t>
  </si>
  <si>
    <t>СТСХ-н дарга</t>
  </si>
  <si>
    <t>Хууль зүйн хэлтсийн дарга</t>
  </si>
  <si>
    <t>ХБХ-н дарга</t>
  </si>
  <si>
    <t>Тагнуулын хэлтсийн дарга</t>
  </si>
  <si>
    <t>Тээвэр, авто замын газрын дарга</t>
  </si>
  <si>
    <t>Нийгмийн дэвшил, эмэгтэйчүүдийн холбоо ТББ</t>
  </si>
  <si>
    <t>2013.06.25</t>
  </si>
  <si>
    <t>ХБХ-н ахлах мэргэжилтэн</t>
  </si>
  <si>
    <t>Дундговь газар шороо хөдөлгөөн ТББ</t>
  </si>
  <si>
    <t>Чинхаш ХХК</t>
  </si>
  <si>
    <t>Билэгт хайрхан уул ХХК</t>
  </si>
  <si>
    <t>Баян-айраг эксплорэйшн ХХК</t>
  </si>
  <si>
    <t>Шувуун уул ХХК</t>
  </si>
  <si>
    <t>Энержи ресурс ХХК</t>
  </si>
  <si>
    <t>Оюу толгой ХХК</t>
  </si>
  <si>
    <t>Саусгоби сэндс ХХК</t>
  </si>
  <si>
    <t>2013.05.21</t>
  </si>
  <si>
    <t>2013.09.17</t>
  </si>
  <si>
    <t>ТХ-н дарга</t>
  </si>
  <si>
    <t>Эрдэнэцагаан сумын ЗД</t>
  </si>
  <si>
    <t>Их баян шарга ТББ</t>
  </si>
  <si>
    <t>6 сумын ОТЗ-н ахлагч нар</t>
  </si>
  <si>
    <t>Цайрт минерал ХХК</t>
  </si>
  <si>
    <t>Энгүй тал ХХК</t>
  </si>
  <si>
    <t>Баян-эрч ХХК</t>
  </si>
  <si>
    <t>Резевоирмоли монголиа ХХК</t>
  </si>
  <si>
    <t>Монголжүюаньли ХХК</t>
  </si>
  <si>
    <t>Гурван сайхан ХХК</t>
  </si>
  <si>
    <t>Кожеговь ХХК</t>
  </si>
  <si>
    <t>Апекспро ХХК</t>
  </si>
  <si>
    <t>Вульфпетролиум ХХК</t>
  </si>
  <si>
    <t>2013.05.28</t>
  </si>
  <si>
    <t>Бороо гоулд ХХК</t>
  </si>
  <si>
    <t>Болд төмөр ерөө гол ХХК</t>
  </si>
  <si>
    <t>Ажил олгогч эздийн холбоо</t>
  </si>
  <si>
    <t>Иргэдэд мэдээллээр үйлчлэх төвийн менежер</t>
  </si>
  <si>
    <t>Заамар нутгийн хөгжилд миний оролцоо ТББ</t>
  </si>
  <si>
    <t>2013.11.19</t>
  </si>
  <si>
    <t>СТСХ-н мэргэжилтэн</t>
  </si>
  <si>
    <t>Хар тарвагатай ХК</t>
  </si>
  <si>
    <t>Хотгор шанага ХХК</t>
  </si>
  <si>
    <t>Дацан трейд ХХК</t>
  </si>
  <si>
    <t>Голден кросс ХХК</t>
  </si>
  <si>
    <t>Тариалан сумын бичил уурхайн нөхөрлөл</t>
  </si>
  <si>
    <t>Өмнөговь сумын бичил уурхайн нөхөрлөл</t>
  </si>
  <si>
    <t>АЗДТГ-ын дарга</t>
  </si>
  <si>
    <t>Элгэн нутаг сутай ТББ</t>
  </si>
  <si>
    <t>Алтай бидний шүтээн ТББ</t>
  </si>
  <si>
    <t>Мо Эн Ко ХХК</t>
  </si>
  <si>
    <t>Алтанрио монголиа ХХК</t>
  </si>
  <si>
    <t>Монголиан нэшнл рийр ийрт ХХК</t>
  </si>
  <si>
    <t>2013.05.31</t>
  </si>
  <si>
    <t>2014.04.01</t>
  </si>
  <si>
    <t>ИНБ-н нарийн бичгийн дарга</t>
  </si>
  <si>
    <t>ҮЭХ-ны дарга</t>
  </si>
  <si>
    <t>Хөвсгөл зам ХХК</t>
  </si>
  <si>
    <t>2013.04.11</t>
  </si>
  <si>
    <t>ҮХААГ-н мэргэжилтэн</t>
  </si>
  <si>
    <t>БОНХГ-ын дарга</t>
  </si>
  <si>
    <t>ҮХААГ-н орлогч дарга</t>
  </si>
  <si>
    <t>НТГ-н ЭУМХ-н дарга</t>
  </si>
  <si>
    <t>НМХГ-н байцаагч</t>
  </si>
  <si>
    <t>СТСХ-н орлогын эдийн засагч</t>
  </si>
  <si>
    <t>Багануур ХК</t>
  </si>
  <si>
    <t>Сэрүүн сэлбэ ХХК</t>
  </si>
  <si>
    <t>Байгаль эхийн аврал сан ТББ</t>
  </si>
  <si>
    <t>АОЭНХ-ны орлогч захирал</t>
  </si>
  <si>
    <t>Татварын хэлтэс</t>
  </si>
  <si>
    <t>Бусад</t>
  </si>
  <si>
    <t>БОАЖГ/БОГ</t>
  </si>
  <si>
    <t>4 сумын ЗД</t>
  </si>
  <si>
    <t>Налайх ДЗД</t>
  </si>
  <si>
    <t>Хатан ерөө гол ТББ</t>
  </si>
  <si>
    <t>Төр</t>
  </si>
  <si>
    <t>Компани</t>
  </si>
  <si>
    <t xml:space="preserve">Бэрэн майнинг ХХК </t>
  </si>
  <si>
    <t xml:space="preserve">Монгол газар ХХК </t>
  </si>
  <si>
    <t>Аймгийн үйлдвэрчний эвлэлүүдийн холбооны дарга</t>
  </si>
  <si>
    <t>2014.04.11</t>
  </si>
  <si>
    <t>Булган</t>
  </si>
  <si>
    <t>Бүрэгхангай сумын ИТХ-ын дарга</t>
  </si>
  <si>
    <t>Бүрэгхангай сумын БОБ</t>
  </si>
  <si>
    <t>Илчит металл ХХК</t>
  </si>
  <si>
    <t>Өгөөж баянхангай ХХК</t>
  </si>
  <si>
    <t>Бүрэгхангай сумын ИТХ-ын төлөөлөгч, малчин</t>
  </si>
  <si>
    <t>Булганы мэдээ сонины эрхлэгч</t>
  </si>
  <si>
    <t>2013.06.20</t>
  </si>
  <si>
    <t>Шивээ овоо ХК гүйцэтгэх захирал</t>
  </si>
  <si>
    <t>Шинэ шивээ захирал</t>
  </si>
  <si>
    <t>Хотол чойр ИНС тэргүүн</t>
  </si>
  <si>
    <t>БОХХ-ы салбар зөвлөлийн тэргүүн</t>
  </si>
  <si>
    <t>Аудитын газрын дарга</t>
  </si>
  <si>
    <t>Доншен газрын тос ХХК</t>
  </si>
  <si>
    <t xml:space="preserve">Арева </t>
  </si>
  <si>
    <t>Монголын алт МАК</t>
  </si>
  <si>
    <t>Монголросцветмет</t>
  </si>
  <si>
    <t>БОХЗөвлөл ТББ</t>
  </si>
  <si>
    <t>2013.10.24</t>
  </si>
  <si>
    <t>Петрочайна</t>
  </si>
  <si>
    <t>Эмээлт майнз</t>
  </si>
  <si>
    <t>Адуунчулуун</t>
  </si>
  <si>
    <t>Буйр нуур халх гол, нөмрөгийн сав газрын хөдөлгөөн</t>
  </si>
  <si>
    <t>Улс төрийн боловсролын академи</t>
  </si>
  <si>
    <t>Дорнод монголын нутгийн иргэдийн БХХ</t>
  </si>
  <si>
    <t>2015.06.16</t>
  </si>
  <si>
    <t>ИТХ-ын төлөөлөгч</t>
  </si>
  <si>
    <t>БОИЗ-н салбар зөвлөлийн дарга</t>
  </si>
  <si>
    <t>БОХХ-ны салбар зөвлөлийн дарга</t>
  </si>
  <si>
    <t>Монгол хан хоршооны захирал</t>
  </si>
  <si>
    <t>2015.10.07</t>
  </si>
  <si>
    <t>Орхон</t>
  </si>
  <si>
    <t>Баян-өндөр сумын ЗДО, Жаргалын сумын ЗДО</t>
  </si>
  <si>
    <t>Эрдэнэт үйлдвэр ХХК</t>
  </si>
  <si>
    <t>2014.04.23</t>
  </si>
  <si>
    <t>Өвөрхангай</t>
  </si>
  <si>
    <t>Онги гол сав газрын захиргааны дарга</t>
  </si>
  <si>
    <t>Баянтээг ХК</t>
  </si>
  <si>
    <t>АУМ алт ХХК</t>
  </si>
  <si>
    <t>Бидний түшээ ХХК</t>
  </si>
  <si>
    <t>ЛЭОСан ТББ</t>
  </si>
  <si>
    <t>Өвөрхангай өнгө сэтгүүлийн сэтгүүлч</t>
  </si>
  <si>
    <t>Онги гол хөдөлгөөний дэд тэргүүн</t>
  </si>
  <si>
    <t>2015.09.23</t>
  </si>
  <si>
    <t>БХҮндэсний холбооны тэргүүн</t>
  </si>
  <si>
    <t>Монголын баг, сумдын ҮХ-ний салбарын тэргүүн</t>
  </si>
  <si>
    <t>Улаамжлал ба ирээдүйн хөгжил ТББ</t>
  </si>
  <si>
    <t>Говийн хөгжлийн зуун ТББ</t>
  </si>
  <si>
    <t>НЭМХ салбарын тэргүүн</t>
  </si>
  <si>
    <t>УУА Өмнөговийн төлөөлөгч</t>
  </si>
  <si>
    <t>2014.06.25</t>
  </si>
  <si>
    <t>Хэнтий</t>
  </si>
  <si>
    <t>Аудитын газар</t>
  </si>
  <si>
    <t>ЭБЭГ ХХК</t>
  </si>
  <si>
    <t>Бор өндөр УБҮ</t>
  </si>
  <si>
    <t>Бэрх уул ХК</t>
  </si>
  <si>
    <t>Экоборной ТББ</t>
  </si>
  <si>
    <t>Бэрх мандал ТББ</t>
  </si>
  <si>
    <t>Дэд зөвлөлийн дарга</t>
  </si>
  <si>
    <t>Нарийн бичгийн дарга</t>
  </si>
  <si>
    <t>Гишүүд</t>
  </si>
  <si>
    <t>Хөгжлийн бодлогын хэлтэс</t>
  </si>
  <si>
    <t>Мэргэжлийн хяналтын газар</t>
  </si>
  <si>
    <t>Байгаль орчны газар</t>
  </si>
  <si>
    <t>Санхүү төрийн сангийн хэлтэс</t>
  </si>
  <si>
    <t>Засаг даргын орлогч</t>
  </si>
  <si>
    <t>17 аймаг ХБХ, 2 аймаг СТСХ, 1 аймаг БОАЖГ, 1 аймаг ТХ</t>
  </si>
  <si>
    <t>Тэмдэглэл</t>
  </si>
  <si>
    <t>Бүрэлдэхүүн</t>
  </si>
  <si>
    <t>8 аймагт тус хэлтсээс 2 хүн томилсон.</t>
  </si>
  <si>
    <t>21-ээс 12</t>
  </si>
  <si>
    <t>21-ээс 21</t>
  </si>
  <si>
    <t>21-ээс 15</t>
  </si>
  <si>
    <t>21-ээс 13</t>
  </si>
  <si>
    <t>Тийм</t>
  </si>
  <si>
    <t xml:space="preserve">Тийм </t>
  </si>
  <si>
    <t>Компанийн төлөөлөл</t>
  </si>
  <si>
    <t>Төрийг төлөөлсөн бусад гишүүд</t>
  </si>
  <si>
    <t>Сумын төлөөлөл</t>
  </si>
  <si>
    <t>21-ээс 6</t>
  </si>
  <si>
    <t>Үзүүлэлт  тоогоор</t>
  </si>
  <si>
    <t>Үзүүлэлт хувиар</t>
  </si>
  <si>
    <t>ХБХ-ийн төлөөлөл</t>
  </si>
  <si>
    <t>Оновчтой</t>
  </si>
  <si>
    <t>Оновчгүй</t>
  </si>
  <si>
    <t>Төрийн төлөөлөлд хийх шинжилгээ</t>
  </si>
  <si>
    <t>Газрын харилцаа, барилга хот байгуулалтын газар, Аудитын газар, Сумын байгаль орчны байцаагч, Хэвлэл мэдээллийн алба, Иргэний танхимын ажилтан, Сав газрын захиргаа</t>
  </si>
  <si>
    <t>Хууль зүйн хэлтэс, Цагдаагийн хэлтэс, Тагнуулын хэлтэс, Авто тээврийн газар</t>
  </si>
  <si>
    <t>Сүхбаатар, Өмнөговь, Өвөрхангай, Дорнод</t>
  </si>
  <si>
    <t>Говь-алтай, Увс, Орхон, Архангай, Хөвсгөл, Улаанбаатар, Ховд, Сэлэнгэ, Дорноговь</t>
  </si>
  <si>
    <t>3н талын тэнцүү бүрэлдэхүүнтай аймаг /30%-аас дээш/</t>
  </si>
  <si>
    <t>3н талын тэнцүү бус бүрэлдэхүүнтэй аймаг /15%-иас доош/</t>
  </si>
  <si>
    <t>Гишүүд:</t>
  </si>
  <si>
    <t>Байгаль орчны иргэний зөвлөл</t>
  </si>
  <si>
    <t>Аймаг</t>
  </si>
  <si>
    <t>Байгуулагдсан огноо</t>
  </si>
  <si>
    <t>Төлөөлөл тоогоор</t>
  </si>
  <si>
    <t>Төлөөлөл хувиар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</si>
</sst>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5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9" fontId="1" fillId="0" borderId="0" xfId="1" applyFont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/>
    <xf numFmtId="0" fontId="4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/>
    <xf numFmtId="0" fontId="5" fillId="0" borderId="0" xfId="0" applyFont="1"/>
    <xf numFmtId="0" fontId="6" fillId="0" borderId="0" xfId="0" applyFont="1" applyAlignment="1">
      <alignment wrapText="1"/>
    </xf>
    <xf numFmtId="9" fontId="6" fillId="0" borderId="0" xfId="1" applyFont="1" applyAlignment="1">
      <alignment horizontal="center" wrapText="1"/>
    </xf>
    <xf numFmtId="0" fontId="6" fillId="0" borderId="0" xfId="0" applyFont="1"/>
    <xf numFmtId="0" fontId="5" fillId="0" borderId="3" xfId="0" applyFont="1" applyBorder="1"/>
    <xf numFmtId="0" fontId="5" fillId="0" borderId="3" xfId="0" applyFont="1" applyBorder="1" applyAlignment="1">
      <alignment wrapText="1"/>
    </xf>
    <xf numFmtId="9" fontId="5" fillId="0" borderId="3" xfId="1" applyFont="1" applyBorder="1" applyAlignment="1">
      <alignment horizontal="center" wrapText="1"/>
    </xf>
    <xf numFmtId="0" fontId="6" fillId="0" borderId="3" xfId="0" applyFont="1" applyBorder="1"/>
    <xf numFmtId="0" fontId="6" fillId="0" borderId="3" xfId="0" applyFont="1" applyBorder="1" applyAlignment="1">
      <alignment wrapText="1"/>
    </xf>
    <xf numFmtId="9" fontId="6" fillId="0" borderId="3" xfId="1" applyFont="1" applyBorder="1" applyAlignment="1">
      <alignment horizontal="center" wrapText="1"/>
    </xf>
    <xf numFmtId="0" fontId="6" fillId="0" borderId="3" xfId="0" applyFont="1" applyBorder="1" applyAlignment="1">
      <alignment horizontal="left" indent="2"/>
    </xf>
    <xf numFmtId="0" fontId="6" fillId="0" borderId="3" xfId="2" applyNumberFormat="1" applyFont="1" applyBorder="1" applyAlignment="1">
      <alignment wrapText="1"/>
    </xf>
    <xf numFmtId="0" fontId="6" fillId="0" borderId="3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6" fillId="0" borderId="3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/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1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7" xfId="0" applyFont="1" applyFill="1" applyBorder="1"/>
    <xf numFmtId="0" fontId="1" fillId="0" borderId="0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8" xfId="0" applyFont="1" applyFill="1" applyBorder="1"/>
    <xf numFmtId="0" fontId="1" fillId="5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</cellXfs>
  <cellStyles count="3">
    <cellStyle name="Comma [0]" xfId="2" builtinId="6"/>
    <cellStyle name="Normal" xfId="0" builtinId="0"/>
    <cellStyle name="Percent" xfId="1" builtinId="5"/>
  </cellStyles>
  <dxfs count="14"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3" tint="0.79998168889431442"/>
        </patternFill>
      </fill>
    </dxf>
    <dxf>
      <font>
        <color auto="1"/>
      </font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29"/>
  <sheetViews>
    <sheetView tabSelected="1" workbookViewId="0">
      <pane xSplit="1" ySplit="3" topLeftCell="B4" activePane="bottomRight" state="frozen"/>
      <selection pane="topRight" activeCell="C1" sqref="C1"/>
      <selection pane="bottomLeft" activeCell="A4" sqref="A4"/>
      <selection pane="bottomRight" activeCell="A7" sqref="A7"/>
    </sheetView>
  </sheetViews>
  <sheetFormatPr defaultRowHeight="12.75" x14ac:dyDescent="0.2"/>
  <cols>
    <col min="1" max="1" width="18.5703125" style="8" bestFit="1" customWidth="1"/>
    <col min="2" max="22" width="17" style="8" customWidth="1"/>
    <col min="23" max="16384" width="9.140625" style="9"/>
  </cols>
  <sheetData>
    <row r="2" spans="1:22" s="11" customFormat="1" ht="25.5" x14ac:dyDescent="0.2">
      <c r="A2" s="53" t="s">
        <v>216</v>
      </c>
      <c r="B2" s="53" t="s">
        <v>17</v>
      </c>
      <c r="C2" s="53" t="s">
        <v>39</v>
      </c>
      <c r="D2" s="53" t="s">
        <v>38</v>
      </c>
      <c r="E2" s="53" t="s">
        <v>120</v>
      </c>
      <c r="F2" s="53" t="s">
        <v>40</v>
      </c>
      <c r="G2" s="53" t="s">
        <v>128</v>
      </c>
      <c r="H2" s="53" t="s">
        <v>73</v>
      </c>
      <c r="I2" s="53" t="s">
        <v>139</v>
      </c>
      <c r="J2" s="53" t="s">
        <v>48</v>
      </c>
      <c r="K2" s="53" t="s">
        <v>146</v>
      </c>
      <c r="L2" s="53" t="s">
        <v>151</v>
      </c>
      <c r="M2" s="53" t="s">
        <v>155</v>
      </c>
      <c r="N2" s="53" t="s">
        <v>164</v>
      </c>
      <c r="O2" s="53" t="s">
        <v>59</v>
      </c>
      <c r="P2" s="53" t="s">
        <v>73</v>
      </c>
      <c r="Q2" s="53" t="s">
        <v>79</v>
      </c>
      <c r="R2" s="53" t="s">
        <v>58</v>
      </c>
      <c r="S2" s="53" t="s">
        <v>93</v>
      </c>
      <c r="T2" s="53" t="s">
        <v>94</v>
      </c>
      <c r="U2" s="53" t="s">
        <v>171</v>
      </c>
      <c r="V2" s="53" t="s">
        <v>98</v>
      </c>
    </row>
    <row r="3" spans="1:22" s="11" customFormat="1" x14ac:dyDescent="0.2">
      <c r="A3" s="53" t="s">
        <v>215</v>
      </c>
      <c r="B3" s="53" t="s">
        <v>0</v>
      </c>
      <c r="C3" s="53" t="s">
        <v>1</v>
      </c>
      <c r="D3" s="53" t="s">
        <v>2</v>
      </c>
      <c r="E3" s="53" t="s">
        <v>121</v>
      </c>
      <c r="F3" s="53" t="s">
        <v>3</v>
      </c>
      <c r="G3" s="53" t="s">
        <v>4</v>
      </c>
      <c r="H3" s="53" t="s">
        <v>5</v>
      </c>
      <c r="I3" s="53" t="s">
        <v>6</v>
      </c>
      <c r="J3" s="53" t="s">
        <v>7</v>
      </c>
      <c r="K3" s="53" t="s">
        <v>8</v>
      </c>
      <c r="L3" s="53" t="s">
        <v>152</v>
      </c>
      <c r="M3" s="53" t="s">
        <v>156</v>
      </c>
      <c r="N3" s="53" t="s">
        <v>9</v>
      </c>
      <c r="O3" s="53" t="s">
        <v>10</v>
      </c>
      <c r="P3" s="53" t="s">
        <v>11</v>
      </c>
      <c r="Q3" s="53" t="s">
        <v>12</v>
      </c>
      <c r="R3" s="53" t="s">
        <v>13</v>
      </c>
      <c r="S3" s="53" t="s">
        <v>14</v>
      </c>
      <c r="T3" s="53" t="s">
        <v>15</v>
      </c>
      <c r="U3" s="53" t="s">
        <v>172</v>
      </c>
      <c r="V3" s="53" t="s">
        <v>16</v>
      </c>
    </row>
    <row r="4" spans="1:22" s="38" customFormat="1" ht="25.5" x14ac:dyDescent="0.25">
      <c r="A4" s="37" t="s">
        <v>18</v>
      </c>
      <c r="B4" s="37" t="s">
        <v>186</v>
      </c>
      <c r="C4" s="37" t="s">
        <v>186</v>
      </c>
      <c r="D4" s="37" t="s">
        <v>186</v>
      </c>
      <c r="E4" s="37" t="s">
        <v>186</v>
      </c>
      <c r="F4" s="37" t="s">
        <v>186</v>
      </c>
      <c r="G4" s="37" t="s">
        <v>186</v>
      </c>
      <c r="H4" s="37" t="s">
        <v>186</v>
      </c>
      <c r="I4" s="37" t="s">
        <v>186</v>
      </c>
      <c r="J4" s="37" t="s">
        <v>186</v>
      </c>
      <c r="K4" s="37" t="s">
        <v>186</v>
      </c>
      <c r="L4" s="37" t="s">
        <v>186</v>
      </c>
      <c r="M4" s="37" t="s">
        <v>186</v>
      </c>
      <c r="N4" s="37" t="s">
        <v>186</v>
      </c>
      <c r="O4" s="37" t="s">
        <v>186</v>
      </c>
      <c r="P4" s="37" t="s">
        <v>186</v>
      </c>
      <c r="Q4" s="37" t="s">
        <v>186</v>
      </c>
      <c r="R4" s="37" t="s">
        <v>186</v>
      </c>
      <c r="S4" s="37" t="s">
        <v>186</v>
      </c>
      <c r="T4" s="37" t="s">
        <v>186</v>
      </c>
      <c r="U4" s="37" t="s">
        <v>186</v>
      </c>
      <c r="V4" s="37" t="s">
        <v>186</v>
      </c>
    </row>
    <row r="5" spans="1:22" s="41" customFormat="1" ht="25.5" x14ac:dyDescent="0.25">
      <c r="A5" s="37" t="s">
        <v>180</v>
      </c>
      <c r="B5" s="40" t="s">
        <v>19</v>
      </c>
      <c r="C5" s="39" t="s">
        <v>26</v>
      </c>
      <c r="D5" s="39" t="s">
        <v>26</v>
      </c>
      <c r="E5" s="40" t="s">
        <v>80</v>
      </c>
      <c r="F5" s="39" t="s">
        <v>26</v>
      </c>
      <c r="G5" s="39" t="s">
        <v>20</v>
      </c>
      <c r="H5" s="40" t="s">
        <v>42</v>
      </c>
      <c r="I5" s="40" t="s">
        <v>60</v>
      </c>
      <c r="J5" s="39" t="s">
        <v>49</v>
      </c>
      <c r="K5" s="39" t="s">
        <v>26</v>
      </c>
      <c r="L5" s="39" t="s">
        <v>26</v>
      </c>
      <c r="M5" s="39" t="s">
        <v>49</v>
      </c>
      <c r="N5" s="39" t="s">
        <v>26</v>
      </c>
      <c r="O5" s="39" t="s">
        <v>26</v>
      </c>
      <c r="P5" s="39" t="s">
        <v>44</v>
      </c>
      <c r="Q5" s="39" t="s">
        <v>26</v>
      </c>
      <c r="R5" s="39" t="s">
        <v>26</v>
      </c>
      <c r="S5" s="39" t="s">
        <v>26</v>
      </c>
      <c r="T5" s="39" t="s">
        <v>26</v>
      </c>
      <c r="U5" s="39" t="s">
        <v>44</v>
      </c>
      <c r="V5" s="39" t="s">
        <v>99</v>
      </c>
    </row>
    <row r="6" spans="1:22" s="7" customFormat="1" ht="13.5" thickBot="1" x14ac:dyDescent="0.3">
      <c r="A6" s="34" t="s">
        <v>213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s="48" customFormat="1" ht="25.5" x14ac:dyDescent="0.2">
      <c r="A7" s="46" t="s">
        <v>182</v>
      </c>
      <c r="B7" s="47" t="s">
        <v>195</v>
      </c>
      <c r="C7" s="46"/>
      <c r="D7" s="47" t="s">
        <v>196</v>
      </c>
      <c r="E7" s="47" t="s">
        <v>195</v>
      </c>
      <c r="F7" s="47" t="s">
        <v>195</v>
      </c>
      <c r="G7" s="47"/>
      <c r="H7" s="47" t="s">
        <v>195</v>
      </c>
      <c r="I7" s="47" t="s">
        <v>195</v>
      </c>
      <c r="J7" s="46"/>
      <c r="K7" s="47"/>
      <c r="L7" s="47"/>
      <c r="M7" s="47"/>
      <c r="N7" s="46"/>
      <c r="O7" s="47" t="s">
        <v>195</v>
      </c>
      <c r="P7" s="47" t="s">
        <v>195</v>
      </c>
      <c r="Q7" s="46"/>
      <c r="R7" s="47" t="s">
        <v>195</v>
      </c>
      <c r="S7" s="47" t="s">
        <v>195</v>
      </c>
      <c r="T7" s="46"/>
      <c r="U7" s="47" t="s">
        <v>195</v>
      </c>
      <c r="V7" s="46" t="s">
        <v>101</v>
      </c>
    </row>
    <row r="8" spans="1:22" s="45" customFormat="1" x14ac:dyDescent="0.2">
      <c r="A8" s="44" t="s">
        <v>111</v>
      </c>
      <c r="B8" s="44"/>
      <c r="C8" s="49" t="s">
        <v>195</v>
      </c>
      <c r="D8" s="49" t="s">
        <v>195</v>
      </c>
      <c r="E8" s="49" t="s">
        <v>195</v>
      </c>
      <c r="F8" s="49" t="s">
        <v>195</v>
      </c>
      <c r="G8" s="49"/>
      <c r="H8" s="49" t="s">
        <v>195</v>
      </c>
      <c r="I8" s="49" t="s">
        <v>195</v>
      </c>
      <c r="J8" s="44"/>
      <c r="K8" s="49"/>
      <c r="L8" s="49" t="s">
        <v>195</v>
      </c>
      <c r="M8" s="49"/>
      <c r="N8" s="49" t="s">
        <v>195</v>
      </c>
      <c r="O8" s="49" t="s">
        <v>195</v>
      </c>
      <c r="P8" s="44"/>
      <c r="Q8" s="49" t="s">
        <v>195</v>
      </c>
      <c r="R8" s="49" t="s">
        <v>195</v>
      </c>
      <c r="S8" s="49" t="s">
        <v>195</v>
      </c>
      <c r="T8" s="44"/>
      <c r="U8" s="49" t="s">
        <v>195</v>
      </c>
      <c r="V8" s="44" t="s">
        <v>100</v>
      </c>
    </row>
    <row r="9" spans="1:22" s="45" customFormat="1" ht="25.5" x14ac:dyDescent="0.2">
      <c r="A9" s="44" t="s">
        <v>183</v>
      </c>
      <c r="B9" s="49" t="s">
        <v>195</v>
      </c>
      <c r="C9" s="49" t="s">
        <v>195</v>
      </c>
      <c r="D9" s="44"/>
      <c r="E9" s="49" t="s">
        <v>195</v>
      </c>
      <c r="F9" s="44"/>
      <c r="G9" s="44"/>
      <c r="H9" s="49" t="s">
        <v>195</v>
      </c>
      <c r="I9" s="49" t="s">
        <v>195</v>
      </c>
      <c r="J9" s="44"/>
      <c r="K9" s="49"/>
      <c r="L9" s="49" t="s">
        <v>195</v>
      </c>
      <c r="M9" s="49"/>
      <c r="N9" s="49" t="s">
        <v>195</v>
      </c>
      <c r="O9" s="49" t="s">
        <v>195</v>
      </c>
      <c r="P9" s="44"/>
      <c r="Q9" s="44"/>
      <c r="R9" s="49" t="s">
        <v>195</v>
      </c>
      <c r="S9" s="49" t="s">
        <v>195</v>
      </c>
      <c r="T9" s="44"/>
      <c r="U9" s="49" t="s">
        <v>195</v>
      </c>
      <c r="V9" s="44" t="s">
        <v>103</v>
      </c>
    </row>
    <row r="10" spans="1:22" s="45" customFormat="1" ht="25.5" x14ac:dyDescent="0.2">
      <c r="A10" s="44" t="s">
        <v>185</v>
      </c>
      <c r="B10" s="44"/>
      <c r="C10" s="44"/>
      <c r="D10" s="44"/>
      <c r="E10" s="44"/>
      <c r="F10" s="49" t="s">
        <v>195</v>
      </c>
      <c r="G10" s="49"/>
      <c r="H10" s="49"/>
      <c r="I10" s="49"/>
      <c r="J10" s="44"/>
      <c r="K10" s="49" t="s">
        <v>195</v>
      </c>
      <c r="L10" s="49" t="s">
        <v>195</v>
      </c>
      <c r="M10" s="49" t="s">
        <v>195</v>
      </c>
      <c r="N10" s="44"/>
      <c r="O10" s="49" t="s">
        <v>195</v>
      </c>
      <c r="P10" s="49" t="s">
        <v>195</v>
      </c>
      <c r="Q10" s="49" t="s">
        <v>195</v>
      </c>
      <c r="R10" s="49" t="s">
        <v>195</v>
      </c>
      <c r="S10" s="49" t="s">
        <v>195</v>
      </c>
      <c r="T10" s="49" t="s">
        <v>195</v>
      </c>
      <c r="U10" s="49"/>
      <c r="V10" s="44" t="s">
        <v>104</v>
      </c>
    </row>
    <row r="11" spans="1:22" s="45" customFormat="1" ht="25.5" x14ac:dyDescent="0.2">
      <c r="A11" s="44" t="s">
        <v>109</v>
      </c>
      <c r="B11" s="44"/>
      <c r="C11" s="49" t="s">
        <v>195</v>
      </c>
      <c r="D11" s="44"/>
      <c r="E11" s="49" t="s">
        <v>195</v>
      </c>
      <c r="F11" s="44"/>
      <c r="G11" s="44"/>
      <c r="H11" s="49" t="s">
        <v>195</v>
      </c>
      <c r="I11" s="44"/>
      <c r="J11" s="44"/>
      <c r="K11" s="44"/>
      <c r="L11" s="49" t="s">
        <v>195</v>
      </c>
      <c r="M11" s="44"/>
      <c r="N11" s="49" t="s">
        <v>195</v>
      </c>
      <c r="O11" s="49" t="s">
        <v>195</v>
      </c>
      <c r="P11" s="49" t="s">
        <v>195</v>
      </c>
      <c r="Q11" s="49" t="s">
        <v>195</v>
      </c>
      <c r="R11" s="49" t="s">
        <v>195</v>
      </c>
      <c r="S11" s="44"/>
      <c r="T11" s="49" t="s">
        <v>195</v>
      </c>
      <c r="U11" s="49" t="s">
        <v>195</v>
      </c>
      <c r="V11" s="44" t="s">
        <v>102</v>
      </c>
    </row>
    <row r="12" spans="1:22" s="15" customFormat="1" ht="51" x14ac:dyDescent="0.2">
      <c r="A12" s="14" t="s">
        <v>23</v>
      </c>
      <c r="B12" s="14" t="s">
        <v>23</v>
      </c>
      <c r="C12" s="14"/>
      <c r="D12" s="14" t="s">
        <v>31</v>
      </c>
      <c r="E12" s="14"/>
      <c r="F12" s="14"/>
      <c r="G12" s="14"/>
      <c r="H12" s="14"/>
      <c r="I12" s="14"/>
      <c r="J12" s="14"/>
      <c r="K12" s="14"/>
      <c r="L12" s="14" t="s">
        <v>153</v>
      </c>
      <c r="M12" s="14"/>
      <c r="N12" s="14"/>
      <c r="O12" s="14" t="s">
        <v>61</v>
      </c>
      <c r="P12" s="14"/>
      <c r="Q12" s="14"/>
      <c r="R12" s="14" t="s">
        <v>112</v>
      </c>
      <c r="S12" s="14"/>
      <c r="T12" s="14"/>
      <c r="U12" s="14"/>
      <c r="V12" s="14" t="s">
        <v>113</v>
      </c>
    </row>
    <row r="13" spans="1:22" s="45" customFormat="1" ht="51" x14ac:dyDescent="0.2">
      <c r="A13" s="44" t="s">
        <v>110</v>
      </c>
      <c r="B13" s="44" t="s">
        <v>22</v>
      </c>
      <c r="C13" s="44"/>
      <c r="D13" s="44" t="s">
        <v>34</v>
      </c>
      <c r="E13" s="44" t="s">
        <v>123</v>
      </c>
      <c r="F13" s="44" t="s">
        <v>43</v>
      </c>
      <c r="G13" s="44" t="s">
        <v>43</v>
      </c>
      <c r="H13" s="44" t="s">
        <v>133</v>
      </c>
      <c r="I13" s="44"/>
      <c r="J13" s="44"/>
      <c r="K13" s="44"/>
      <c r="L13" s="44"/>
      <c r="M13" s="44" t="s">
        <v>157</v>
      </c>
      <c r="N13" s="44"/>
      <c r="O13" s="44"/>
      <c r="P13" s="44"/>
      <c r="Q13" s="44" t="s">
        <v>77</v>
      </c>
      <c r="R13" s="44"/>
      <c r="S13" s="44" t="s">
        <v>87</v>
      </c>
      <c r="T13" s="44"/>
      <c r="U13" s="44" t="s">
        <v>173</v>
      </c>
      <c r="V13" s="44"/>
    </row>
    <row r="14" spans="1:22" s="45" customFormat="1" ht="25.5" x14ac:dyDescent="0.2">
      <c r="A14" s="44"/>
      <c r="B14" s="49" t="s">
        <v>21</v>
      </c>
      <c r="C14" s="44"/>
      <c r="D14" s="44"/>
      <c r="E14" s="44"/>
      <c r="F14" s="44" t="s">
        <v>45</v>
      </c>
      <c r="G14" s="44" t="s">
        <v>41</v>
      </c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 t="s">
        <v>43</v>
      </c>
      <c r="T14" s="44"/>
      <c r="U14" s="44"/>
      <c r="V14" s="44"/>
    </row>
    <row r="15" spans="1:22" s="52" customFormat="1" ht="39" thickBot="1" x14ac:dyDescent="0.25">
      <c r="A15" s="50"/>
      <c r="B15" s="50"/>
      <c r="C15" s="50"/>
      <c r="D15" s="50"/>
      <c r="E15" s="50"/>
      <c r="F15" s="50" t="s">
        <v>46</v>
      </c>
      <c r="G15" s="50"/>
      <c r="H15" s="50"/>
      <c r="I15" s="50"/>
      <c r="J15" s="50"/>
      <c r="K15" s="50"/>
      <c r="L15" s="50"/>
      <c r="M15" s="50"/>
      <c r="N15" s="51"/>
      <c r="O15" s="50"/>
      <c r="P15" s="50"/>
      <c r="Q15" s="50"/>
      <c r="R15" s="50"/>
      <c r="S15" s="50"/>
      <c r="T15" s="50"/>
      <c r="U15" s="50"/>
      <c r="V15" s="50"/>
    </row>
    <row r="16" spans="1:22" s="45" customFormat="1" ht="25.5" x14ac:dyDescent="0.2">
      <c r="A16" s="43" t="s">
        <v>197</v>
      </c>
      <c r="B16" s="44" t="s">
        <v>117</v>
      </c>
      <c r="C16" s="44" t="s">
        <v>28</v>
      </c>
      <c r="D16" s="44" t="s">
        <v>35</v>
      </c>
      <c r="E16" s="44" t="s">
        <v>124</v>
      </c>
      <c r="G16" s="45" t="s">
        <v>129</v>
      </c>
      <c r="H16" s="45" t="s">
        <v>134</v>
      </c>
      <c r="I16" s="45" t="s">
        <v>140</v>
      </c>
      <c r="J16" s="44" t="s">
        <v>51</v>
      </c>
      <c r="K16" s="44" t="s">
        <v>53</v>
      </c>
      <c r="L16" s="44" t="s">
        <v>154</v>
      </c>
      <c r="M16" s="44" t="s">
        <v>158</v>
      </c>
      <c r="N16" s="44" t="s">
        <v>170</v>
      </c>
      <c r="O16" s="44" t="s">
        <v>64</v>
      </c>
      <c r="P16" s="44" t="s">
        <v>74</v>
      </c>
      <c r="Q16" s="44" t="s">
        <v>76</v>
      </c>
      <c r="R16" s="44" t="s">
        <v>81</v>
      </c>
      <c r="S16" s="44" t="s">
        <v>90</v>
      </c>
      <c r="T16" s="44" t="s">
        <v>96</v>
      </c>
      <c r="U16" s="44" t="s">
        <v>174</v>
      </c>
      <c r="V16" s="44" t="s">
        <v>105</v>
      </c>
    </row>
    <row r="17" spans="1:22" ht="25.5" x14ac:dyDescent="0.2">
      <c r="B17" s="8" t="s">
        <v>118</v>
      </c>
      <c r="C17" s="8" t="s">
        <v>29</v>
      </c>
      <c r="D17" s="8" t="s">
        <v>36</v>
      </c>
      <c r="E17" s="8" t="s">
        <v>125</v>
      </c>
      <c r="F17" s="9"/>
      <c r="G17" s="9" t="s">
        <v>130</v>
      </c>
      <c r="H17" s="9" t="s">
        <v>135</v>
      </c>
      <c r="I17" s="9" t="s">
        <v>141</v>
      </c>
      <c r="J17" s="8" t="s">
        <v>52</v>
      </c>
      <c r="K17" s="8" t="s">
        <v>54</v>
      </c>
      <c r="M17" s="8" t="s">
        <v>159</v>
      </c>
      <c r="N17" s="8" t="s">
        <v>56</v>
      </c>
      <c r="O17" s="8" t="s">
        <v>65</v>
      </c>
      <c r="P17" s="8" t="s">
        <v>75</v>
      </c>
      <c r="R17" s="8" t="s">
        <v>82</v>
      </c>
      <c r="S17" s="8" t="s">
        <v>91</v>
      </c>
      <c r="T17" s="8" t="s">
        <v>97</v>
      </c>
      <c r="U17" s="8" t="s">
        <v>175</v>
      </c>
      <c r="V17" s="8" t="s">
        <v>106</v>
      </c>
    </row>
    <row r="18" spans="1:22" ht="25.5" x14ac:dyDescent="0.2">
      <c r="C18" s="8" t="s">
        <v>30</v>
      </c>
      <c r="D18" s="8" t="s">
        <v>37</v>
      </c>
      <c r="H18" s="8" t="s">
        <v>136</v>
      </c>
      <c r="I18" s="8" t="s">
        <v>142</v>
      </c>
      <c r="M18" s="8" t="s">
        <v>160</v>
      </c>
      <c r="N18" s="8" t="s">
        <v>57</v>
      </c>
      <c r="O18" s="8" t="s">
        <v>66</v>
      </c>
      <c r="R18" s="8" t="s">
        <v>83</v>
      </c>
      <c r="S18" s="8" t="s">
        <v>92</v>
      </c>
      <c r="U18" s="8" t="s">
        <v>176</v>
      </c>
      <c r="V18" s="8" t="s">
        <v>108</v>
      </c>
    </row>
    <row r="19" spans="1:22" ht="25.5" x14ac:dyDescent="0.2">
      <c r="H19" s="8" t="s">
        <v>137</v>
      </c>
      <c r="N19" s="8" t="s">
        <v>55</v>
      </c>
      <c r="O19" s="8" t="s">
        <v>67</v>
      </c>
      <c r="R19" s="8" t="s">
        <v>84</v>
      </c>
    </row>
    <row r="20" spans="1:22" ht="38.25" x14ac:dyDescent="0.2">
      <c r="O20" s="8" t="s">
        <v>68</v>
      </c>
      <c r="R20" s="8" t="s">
        <v>85</v>
      </c>
    </row>
    <row r="21" spans="1:22" ht="38.25" x14ac:dyDescent="0.2">
      <c r="O21" s="8" t="s">
        <v>69</v>
      </c>
      <c r="R21" s="8" t="s">
        <v>86</v>
      </c>
    </row>
    <row r="22" spans="1:22" x14ac:dyDescent="0.2">
      <c r="O22" s="8" t="s">
        <v>70</v>
      </c>
    </row>
    <row r="23" spans="1:22" x14ac:dyDescent="0.2">
      <c r="O23" s="8" t="s">
        <v>71</v>
      </c>
    </row>
    <row r="24" spans="1:22" ht="25.5" x14ac:dyDescent="0.2">
      <c r="O24" s="8" t="s">
        <v>72</v>
      </c>
    </row>
    <row r="25" spans="1:22" s="36" customFormat="1" ht="51" x14ac:dyDescent="0.2">
      <c r="A25" s="42" t="s">
        <v>24</v>
      </c>
      <c r="B25" s="35" t="s">
        <v>214</v>
      </c>
      <c r="C25" s="35" t="s">
        <v>214</v>
      </c>
      <c r="D25" s="35" t="s">
        <v>33</v>
      </c>
      <c r="E25" s="35" t="s">
        <v>122</v>
      </c>
      <c r="F25" s="35" t="s">
        <v>214</v>
      </c>
      <c r="G25" s="35" t="s">
        <v>132</v>
      </c>
      <c r="H25" s="35" t="s">
        <v>214</v>
      </c>
      <c r="I25" s="35" t="s">
        <v>143</v>
      </c>
      <c r="J25" s="35" t="s">
        <v>214</v>
      </c>
      <c r="K25" s="35" t="s">
        <v>147</v>
      </c>
      <c r="L25" s="35" t="s">
        <v>214</v>
      </c>
      <c r="M25" s="35" t="s">
        <v>161</v>
      </c>
      <c r="N25" s="35" t="s">
        <v>165</v>
      </c>
      <c r="O25" s="35" t="s">
        <v>214</v>
      </c>
      <c r="P25" s="35" t="s">
        <v>114</v>
      </c>
      <c r="Q25" s="35" t="s">
        <v>214</v>
      </c>
      <c r="R25" s="35" t="s">
        <v>214</v>
      </c>
      <c r="S25" s="35" t="s">
        <v>88</v>
      </c>
      <c r="T25" s="35" t="s">
        <v>95</v>
      </c>
      <c r="U25" s="35" t="s">
        <v>214</v>
      </c>
      <c r="V25" s="35" t="s">
        <v>214</v>
      </c>
    </row>
    <row r="26" spans="1:22" ht="51" x14ac:dyDescent="0.2">
      <c r="C26" s="8" t="s">
        <v>27</v>
      </c>
      <c r="D26" s="8" t="s">
        <v>32</v>
      </c>
      <c r="E26" s="8" t="s">
        <v>126</v>
      </c>
      <c r="F26" s="8" t="s">
        <v>47</v>
      </c>
      <c r="G26" s="8" t="s">
        <v>131</v>
      </c>
      <c r="H26" s="8" t="s">
        <v>138</v>
      </c>
      <c r="I26" s="8" t="s">
        <v>144</v>
      </c>
      <c r="J26" s="8" t="s">
        <v>50</v>
      </c>
      <c r="K26" s="8" t="s">
        <v>148</v>
      </c>
      <c r="M26" s="8" t="s">
        <v>162</v>
      </c>
      <c r="N26" s="8" t="s">
        <v>166</v>
      </c>
      <c r="O26" s="8" t="s">
        <v>62</v>
      </c>
      <c r="P26" s="9"/>
      <c r="Q26" s="8" t="s">
        <v>78</v>
      </c>
      <c r="S26" s="8" t="s">
        <v>89</v>
      </c>
      <c r="U26" s="8" t="s">
        <v>177</v>
      </c>
      <c r="V26" s="8" t="s">
        <v>107</v>
      </c>
    </row>
    <row r="27" spans="1:22" ht="51" x14ac:dyDescent="0.2">
      <c r="C27" s="8" t="s">
        <v>119</v>
      </c>
      <c r="D27" s="9"/>
      <c r="E27" s="8" t="s">
        <v>127</v>
      </c>
      <c r="F27" s="8" t="s">
        <v>41</v>
      </c>
      <c r="I27" s="8" t="s">
        <v>145</v>
      </c>
      <c r="K27" s="8" t="s">
        <v>149</v>
      </c>
      <c r="M27" s="8" t="s">
        <v>163</v>
      </c>
      <c r="N27" s="8" t="s">
        <v>167</v>
      </c>
      <c r="O27" s="8" t="s">
        <v>63</v>
      </c>
      <c r="S27" s="9"/>
      <c r="U27" s="8" t="s">
        <v>178</v>
      </c>
    </row>
    <row r="28" spans="1:22" ht="38.25" x14ac:dyDescent="0.2">
      <c r="K28" s="8" t="s">
        <v>150</v>
      </c>
      <c r="N28" s="8" t="s">
        <v>168</v>
      </c>
    </row>
    <row r="29" spans="1:22" ht="25.5" x14ac:dyDescent="0.2">
      <c r="N29" s="8" t="s">
        <v>169</v>
      </c>
    </row>
  </sheetData>
  <conditionalFormatting sqref="B7:V15">
    <cfRule type="cellIs" dxfId="4" priority="3" operator="greaterThan">
      <formula>1</formula>
    </cfRule>
  </conditionalFormatting>
  <conditionalFormatting sqref="B16:V24">
    <cfRule type="cellIs" dxfId="3" priority="2" operator="greaterThan">
      <formula>1</formula>
    </cfRule>
  </conditionalFormatting>
  <conditionalFormatting sqref="B25:V29">
    <cfRule type="cellIs" dxfId="0" priority="1" operator="greaterThan">
      <formula>1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"/>
  <sheetViews>
    <sheetView workbookViewId="0">
      <selection activeCell="F13" sqref="F13"/>
    </sheetView>
  </sheetViews>
  <sheetFormatPr defaultRowHeight="12.75" x14ac:dyDescent="0.2"/>
  <cols>
    <col min="1" max="1" width="9.140625" style="1"/>
    <col min="2" max="2" width="19" style="1" customWidth="1"/>
    <col min="3" max="22" width="11.28515625" style="2" customWidth="1"/>
    <col min="23" max="23" width="12.140625" style="2" customWidth="1"/>
    <col min="24" max="16384" width="9.140625" style="1"/>
  </cols>
  <sheetData>
    <row r="1" spans="1:23" x14ac:dyDescent="0.2">
      <c r="C1" s="10">
        <v>1</v>
      </c>
      <c r="D1" s="10">
        <v>2</v>
      </c>
      <c r="E1" s="10">
        <v>3</v>
      </c>
      <c r="F1" s="10">
        <v>4</v>
      </c>
      <c r="G1" s="10">
        <v>5</v>
      </c>
      <c r="H1" s="10">
        <v>6</v>
      </c>
      <c r="I1" s="10">
        <v>7</v>
      </c>
      <c r="J1" s="10">
        <v>8</v>
      </c>
      <c r="K1" s="10">
        <v>9</v>
      </c>
      <c r="L1" s="10">
        <v>10</v>
      </c>
      <c r="M1" s="10">
        <v>11</v>
      </c>
      <c r="N1" s="10">
        <v>12</v>
      </c>
      <c r="O1" s="10">
        <v>13</v>
      </c>
      <c r="P1" s="10">
        <v>14</v>
      </c>
      <c r="Q1" s="10">
        <v>15</v>
      </c>
      <c r="R1" s="10">
        <v>16</v>
      </c>
      <c r="S1" s="10">
        <v>17</v>
      </c>
      <c r="T1" s="10">
        <v>18</v>
      </c>
      <c r="U1" s="10">
        <v>19</v>
      </c>
      <c r="V1" s="10">
        <v>20</v>
      </c>
      <c r="W1" s="10">
        <v>21</v>
      </c>
    </row>
    <row r="2" spans="1:23" x14ac:dyDescent="0.2">
      <c r="C2" s="4" t="s">
        <v>17</v>
      </c>
      <c r="D2" s="4" t="s">
        <v>39</v>
      </c>
      <c r="E2" s="4" t="s">
        <v>38</v>
      </c>
      <c r="F2" s="4" t="s">
        <v>120</v>
      </c>
      <c r="G2" s="4" t="s">
        <v>40</v>
      </c>
      <c r="H2" s="4" t="s">
        <v>128</v>
      </c>
      <c r="I2" s="4" t="s">
        <v>73</v>
      </c>
      <c r="J2" s="4" t="s">
        <v>139</v>
      </c>
      <c r="K2" s="4" t="s">
        <v>48</v>
      </c>
      <c r="L2" s="4" t="s">
        <v>146</v>
      </c>
      <c r="M2" s="4" t="s">
        <v>151</v>
      </c>
      <c r="N2" s="4" t="s">
        <v>155</v>
      </c>
      <c r="O2" s="4" t="s">
        <v>164</v>
      </c>
      <c r="P2" s="4" t="s">
        <v>59</v>
      </c>
      <c r="Q2" s="4" t="s">
        <v>73</v>
      </c>
      <c r="R2" s="4" t="s">
        <v>79</v>
      </c>
      <c r="S2" s="4" t="s">
        <v>58</v>
      </c>
      <c r="T2" s="4" t="s">
        <v>93</v>
      </c>
      <c r="U2" s="4" t="s">
        <v>94</v>
      </c>
      <c r="V2" s="4" t="s">
        <v>171</v>
      </c>
      <c r="W2" s="4" t="s">
        <v>98</v>
      </c>
    </row>
    <row r="3" spans="1:23" x14ac:dyDescent="0.2">
      <c r="C3" s="4" t="s">
        <v>0</v>
      </c>
      <c r="D3" s="4" t="s">
        <v>1</v>
      </c>
      <c r="E3" s="4" t="s">
        <v>2</v>
      </c>
      <c r="F3" s="4" t="s">
        <v>121</v>
      </c>
      <c r="G3" s="4" t="s">
        <v>3</v>
      </c>
      <c r="H3" s="4" t="s">
        <v>4</v>
      </c>
      <c r="I3" s="4" t="s">
        <v>5</v>
      </c>
      <c r="J3" s="13" t="s">
        <v>6</v>
      </c>
      <c r="K3" s="4" t="s">
        <v>7</v>
      </c>
      <c r="L3" s="4" t="s">
        <v>8</v>
      </c>
      <c r="M3" s="4" t="s">
        <v>152</v>
      </c>
      <c r="N3" s="13" t="s">
        <v>156</v>
      </c>
      <c r="O3" s="13" t="s">
        <v>9</v>
      </c>
      <c r="P3" s="13" t="s">
        <v>10</v>
      </c>
      <c r="Q3" s="4" t="s">
        <v>11</v>
      </c>
      <c r="R3" s="4" t="s">
        <v>12</v>
      </c>
      <c r="S3" s="4" t="s">
        <v>13</v>
      </c>
      <c r="T3" s="4" t="s">
        <v>14</v>
      </c>
      <c r="U3" s="4" t="s">
        <v>15</v>
      </c>
      <c r="V3" s="4" t="s">
        <v>172</v>
      </c>
      <c r="W3" s="4" t="s">
        <v>16</v>
      </c>
    </row>
    <row r="4" spans="1:23" x14ac:dyDescent="0.2">
      <c r="A4" s="54" t="s">
        <v>217</v>
      </c>
      <c r="B4" s="1" t="s">
        <v>115</v>
      </c>
      <c r="C4" s="12">
        <v>7</v>
      </c>
      <c r="D4" s="12">
        <v>5</v>
      </c>
      <c r="E4" s="12">
        <v>6</v>
      </c>
      <c r="F4" s="12">
        <v>7</v>
      </c>
      <c r="G4" s="12">
        <v>9</v>
      </c>
      <c r="H4" s="12">
        <v>3</v>
      </c>
      <c r="I4" s="12">
        <v>7</v>
      </c>
      <c r="J4" s="12">
        <v>5</v>
      </c>
      <c r="K4" s="12">
        <v>2</v>
      </c>
      <c r="L4" s="12">
        <v>3</v>
      </c>
      <c r="M4" s="12">
        <v>8</v>
      </c>
      <c r="N4" s="12">
        <v>4</v>
      </c>
      <c r="O4" s="12">
        <v>5</v>
      </c>
      <c r="P4" s="12">
        <v>9</v>
      </c>
      <c r="Q4" s="12">
        <v>5</v>
      </c>
      <c r="R4" s="12">
        <v>6</v>
      </c>
      <c r="S4" s="12">
        <v>11</v>
      </c>
      <c r="T4" s="12">
        <v>8</v>
      </c>
      <c r="U4" s="12">
        <v>4</v>
      </c>
      <c r="V4" s="12">
        <v>7</v>
      </c>
      <c r="W4" s="12">
        <v>8</v>
      </c>
    </row>
    <row r="5" spans="1:23" x14ac:dyDescent="0.2">
      <c r="A5" s="54"/>
      <c r="B5" s="1" t="s">
        <v>116</v>
      </c>
      <c r="C5" s="12">
        <v>2</v>
      </c>
      <c r="D5" s="12">
        <v>3</v>
      </c>
      <c r="E5" s="12">
        <v>3</v>
      </c>
      <c r="F5" s="12">
        <v>2</v>
      </c>
      <c r="G5" s="12">
        <v>0</v>
      </c>
      <c r="H5" s="12">
        <v>2</v>
      </c>
      <c r="I5" s="12">
        <v>4</v>
      </c>
      <c r="J5" s="12">
        <v>3</v>
      </c>
      <c r="K5" s="12">
        <v>2</v>
      </c>
      <c r="L5" s="12">
        <v>2</v>
      </c>
      <c r="M5" s="12">
        <v>1</v>
      </c>
      <c r="N5" s="12">
        <v>3</v>
      </c>
      <c r="O5" s="12">
        <v>4</v>
      </c>
      <c r="P5" s="12">
        <v>9</v>
      </c>
      <c r="Q5" s="12">
        <v>2</v>
      </c>
      <c r="R5" s="12">
        <v>1</v>
      </c>
      <c r="S5" s="12">
        <v>6</v>
      </c>
      <c r="T5" s="12">
        <v>3</v>
      </c>
      <c r="U5" s="12">
        <v>2</v>
      </c>
      <c r="V5" s="12">
        <v>3</v>
      </c>
      <c r="W5" s="12">
        <v>3</v>
      </c>
    </row>
    <row r="6" spans="1:23" x14ac:dyDescent="0.2">
      <c r="A6" s="54"/>
      <c r="B6" s="1" t="s">
        <v>24</v>
      </c>
      <c r="C6" s="12">
        <v>1</v>
      </c>
      <c r="D6" s="12">
        <v>2</v>
      </c>
      <c r="E6" s="12">
        <v>2</v>
      </c>
      <c r="F6" s="12">
        <v>3</v>
      </c>
      <c r="G6" s="12">
        <v>2</v>
      </c>
      <c r="H6" s="12">
        <v>3</v>
      </c>
      <c r="I6" s="12">
        <v>2</v>
      </c>
      <c r="J6" s="12">
        <v>3</v>
      </c>
      <c r="K6" s="12">
        <v>3</v>
      </c>
      <c r="L6" s="12">
        <v>4</v>
      </c>
      <c r="M6" s="12">
        <v>1</v>
      </c>
      <c r="N6" s="12">
        <v>3</v>
      </c>
      <c r="O6" s="12">
        <v>5</v>
      </c>
      <c r="P6" s="12">
        <v>9</v>
      </c>
      <c r="Q6" s="12">
        <v>1</v>
      </c>
      <c r="R6" s="12">
        <v>2</v>
      </c>
      <c r="S6" s="12">
        <v>1</v>
      </c>
      <c r="T6" s="12">
        <v>2</v>
      </c>
      <c r="U6" s="12">
        <v>1</v>
      </c>
      <c r="V6" s="12">
        <v>3</v>
      </c>
      <c r="W6" s="12">
        <v>2</v>
      </c>
    </row>
    <row r="7" spans="1:23" x14ac:dyDescent="0.2">
      <c r="A7" s="55"/>
      <c r="B7" s="1" t="s">
        <v>25</v>
      </c>
      <c r="C7" s="5">
        <f>SUM(C4:C6)</f>
        <v>10</v>
      </c>
      <c r="D7" s="5">
        <f t="shared" ref="D7:W7" si="0">SUM(D4:D6)</f>
        <v>10</v>
      </c>
      <c r="E7" s="5">
        <f t="shared" si="0"/>
        <v>11</v>
      </c>
      <c r="F7" s="5">
        <f t="shared" si="0"/>
        <v>12</v>
      </c>
      <c r="G7" s="5">
        <f t="shared" si="0"/>
        <v>11</v>
      </c>
      <c r="H7" s="5">
        <f t="shared" ref="H7" si="1">SUM(H4:H6)</f>
        <v>8</v>
      </c>
      <c r="I7" s="5">
        <f t="shared" ref="I7" si="2">SUM(I4:I6)</f>
        <v>13</v>
      </c>
      <c r="J7" s="5">
        <f t="shared" ref="J7" si="3">SUM(J4:J6)</f>
        <v>11</v>
      </c>
      <c r="K7" s="5">
        <f t="shared" si="0"/>
        <v>7</v>
      </c>
      <c r="L7" s="5">
        <f t="shared" si="0"/>
        <v>9</v>
      </c>
      <c r="M7" s="5">
        <f t="shared" ref="M7" si="4">SUM(M4:M6)</f>
        <v>10</v>
      </c>
      <c r="N7" s="5">
        <f t="shared" ref="N7" si="5">SUM(N4:N6)</f>
        <v>10</v>
      </c>
      <c r="O7" s="5">
        <f t="shared" ref="O7" si="6">SUM(O4:O6)</f>
        <v>14</v>
      </c>
      <c r="P7" s="5">
        <f t="shared" si="0"/>
        <v>27</v>
      </c>
      <c r="Q7" s="5">
        <f t="shared" si="0"/>
        <v>8</v>
      </c>
      <c r="R7" s="5">
        <f t="shared" si="0"/>
        <v>9</v>
      </c>
      <c r="S7" s="5">
        <f t="shared" si="0"/>
        <v>18</v>
      </c>
      <c r="T7" s="5">
        <f t="shared" si="0"/>
        <v>13</v>
      </c>
      <c r="U7" s="5">
        <f t="shared" si="0"/>
        <v>7</v>
      </c>
      <c r="V7" s="5">
        <f t="shared" si="0"/>
        <v>13</v>
      </c>
      <c r="W7" s="5">
        <f t="shared" si="0"/>
        <v>13</v>
      </c>
    </row>
    <row r="8" spans="1:23" x14ac:dyDescent="0.2">
      <c r="A8" s="54" t="s">
        <v>218</v>
      </c>
      <c r="B8" s="1" t="s">
        <v>115</v>
      </c>
      <c r="C8" s="6">
        <f>+C4/C7</f>
        <v>0.7</v>
      </c>
      <c r="D8" s="6">
        <f t="shared" ref="D8:W8" si="7">+D4/D7</f>
        <v>0.5</v>
      </c>
      <c r="E8" s="6">
        <f t="shared" si="7"/>
        <v>0.54545454545454541</v>
      </c>
      <c r="F8" s="6">
        <f>+F4/F7</f>
        <v>0.58333333333333337</v>
      </c>
      <c r="G8" s="6">
        <f t="shared" si="7"/>
        <v>0.81818181818181823</v>
      </c>
      <c r="H8" s="6">
        <f t="shared" ref="H8:N8" si="8">+H4/H7</f>
        <v>0.375</v>
      </c>
      <c r="I8" s="6">
        <f t="shared" si="8"/>
        <v>0.53846153846153844</v>
      </c>
      <c r="J8" s="6">
        <f t="shared" si="8"/>
        <v>0.45454545454545453</v>
      </c>
      <c r="K8" s="6">
        <f t="shared" si="8"/>
        <v>0.2857142857142857</v>
      </c>
      <c r="L8" s="6">
        <f t="shared" si="8"/>
        <v>0.33333333333333331</v>
      </c>
      <c r="M8" s="6">
        <f t="shared" si="8"/>
        <v>0.8</v>
      </c>
      <c r="N8" s="6">
        <f t="shared" si="8"/>
        <v>0.4</v>
      </c>
      <c r="O8" s="6">
        <f t="shared" si="7"/>
        <v>0.35714285714285715</v>
      </c>
      <c r="P8" s="6">
        <f t="shared" si="7"/>
        <v>0.33333333333333331</v>
      </c>
      <c r="Q8" s="6">
        <f t="shared" si="7"/>
        <v>0.625</v>
      </c>
      <c r="R8" s="6">
        <f t="shared" si="7"/>
        <v>0.66666666666666663</v>
      </c>
      <c r="S8" s="6">
        <f t="shared" si="7"/>
        <v>0.61111111111111116</v>
      </c>
      <c r="T8" s="6">
        <f t="shared" si="7"/>
        <v>0.61538461538461542</v>
      </c>
      <c r="U8" s="6">
        <f t="shared" si="7"/>
        <v>0.5714285714285714</v>
      </c>
      <c r="V8" s="6">
        <f t="shared" ref="V8" si="9">+V4/V7</f>
        <v>0.53846153846153844</v>
      </c>
      <c r="W8" s="6">
        <f t="shared" si="7"/>
        <v>0.61538461538461542</v>
      </c>
    </row>
    <row r="9" spans="1:23" x14ac:dyDescent="0.2">
      <c r="A9" s="54"/>
      <c r="B9" s="1" t="s">
        <v>116</v>
      </c>
      <c r="C9" s="6">
        <f>+C5/C7</f>
        <v>0.2</v>
      </c>
      <c r="D9" s="6">
        <f t="shared" ref="D9:W9" si="10">+D5/D7</f>
        <v>0.3</v>
      </c>
      <c r="E9" s="6">
        <f t="shared" si="10"/>
        <v>0.27272727272727271</v>
      </c>
      <c r="F9" s="6">
        <f>+F5/F7</f>
        <v>0.16666666666666666</v>
      </c>
      <c r="G9" s="6">
        <f t="shared" si="10"/>
        <v>0</v>
      </c>
      <c r="H9" s="6">
        <f t="shared" ref="H9:N9" si="11">+H5/H7</f>
        <v>0.25</v>
      </c>
      <c r="I9" s="6">
        <f t="shared" si="11"/>
        <v>0.30769230769230771</v>
      </c>
      <c r="J9" s="6">
        <f t="shared" si="11"/>
        <v>0.27272727272727271</v>
      </c>
      <c r="K9" s="6">
        <f t="shared" si="11"/>
        <v>0.2857142857142857</v>
      </c>
      <c r="L9" s="6">
        <f t="shared" si="11"/>
        <v>0.22222222222222221</v>
      </c>
      <c r="M9" s="6">
        <f t="shared" si="11"/>
        <v>0.1</v>
      </c>
      <c r="N9" s="6">
        <f t="shared" si="11"/>
        <v>0.3</v>
      </c>
      <c r="O9" s="6">
        <f t="shared" si="10"/>
        <v>0.2857142857142857</v>
      </c>
      <c r="P9" s="6">
        <f t="shared" si="10"/>
        <v>0.33333333333333331</v>
      </c>
      <c r="Q9" s="6">
        <f t="shared" si="10"/>
        <v>0.25</v>
      </c>
      <c r="R9" s="6">
        <f t="shared" si="10"/>
        <v>0.1111111111111111</v>
      </c>
      <c r="S9" s="6">
        <f t="shared" si="10"/>
        <v>0.33333333333333331</v>
      </c>
      <c r="T9" s="6">
        <f t="shared" si="10"/>
        <v>0.23076923076923078</v>
      </c>
      <c r="U9" s="6">
        <f t="shared" si="10"/>
        <v>0.2857142857142857</v>
      </c>
      <c r="V9" s="6">
        <f t="shared" ref="V9" si="12">+V5/V7</f>
        <v>0.23076923076923078</v>
      </c>
      <c r="W9" s="6">
        <f t="shared" si="10"/>
        <v>0.23076923076923078</v>
      </c>
    </row>
    <row r="10" spans="1:23" x14ac:dyDescent="0.2">
      <c r="A10" s="54"/>
      <c r="B10" s="1" t="s">
        <v>24</v>
      </c>
      <c r="C10" s="6">
        <f>+C6/C7</f>
        <v>0.1</v>
      </c>
      <c r="D10" s="6">
        <f t="shared" ref="D10:W10" si="13">+D6/D7</f>
        <v>0.2</v>
      </c>
      <c r="E10" s="6">
        <f t="shared" si="13"/>
        <v>0.18181818181818182</v>
      </c>
      <c r="F10" s="6">
        <f>+F6/F7</f>
        <v>0.25</v>
      </c>
      <c r="G10" s="6">
        <f t="shared" si="13"/>
        <v>0.18181818181818182</v>
      </c>
      <c r="H10" s="6">
        <f t="shared" ref="H10:N10" si="14">+H6/H7</f>
        <v>0.375</v>
      </c>
      <c r="I10" s="6">
        <f t="shared" si="14"/>
        <v>0.15384615384615385</v>
      </c>
      <c r="J10" s="6">
        <f t="shared" si="14"/>
        <v>0.27272727272727271</v>
      </c>
      <c r="K10" s="6">
        <f t="shared" si="14"/>
        <v>0.42857142857142855</v>
      </c>
      <c r="L10" s="6">
        <f t="shared" si="14"/>
        <v>0.44444444444444442</v>
      </c>
      <c r="M10" s="6">
        <f t="shared" si="14"/>
        <v>0.1</v>
      </c>
      <c r="N10" s="6">
        <f t="shared" si="14"/>
        <v>0.3</v>
      </c>
      <c r="O10" s="6">
        <f t="shared" si="13"/>
        <v>0.35714285714285715</v>
      </c>
      <c r="P10" s="6">
        <f t="shared" si="13"/>
        <v>0.33333333333333331</v>
      </c>
      <c r="Q10" s="6">
        <f t="shared" si="13"/>
        <v>0.125</v>
      </c>
      <c r="R10" s="6">
        <f t="shared" si="13"/>
        <v>0.22222222222222221</v>
      </c>
      <c r="S10" s="6">
        <f t="shared" si="13"/>
        <v>5.5555555555555552E-2</v>
      </c>
      <c r="T10" s="6">
        <f t="shared" si="13"/>
        <v>0.15384615384615385</v>
      </c>
      <c r="U10" s="6">
        <f t="shared" si="13"/>
        <v>0.14285714285714285</v>
      </c>
      <c r="V10" s="6">
        <f t="shared" ref="V10" si="15">+V6/V7</f>
        <v>0.23076923076923078</v>
      </c>
      <c r="W10" s="6">
        <f t="shared" si="13"/>
        <v>0.15384615384615385</v>
      </c>
    </row>
    <row r="11" spans="1:23" x14ac:dyDescent="0.2">
      <c r="A11" s="55"/>
    </row>
    <row r="13" spans="1:23" ht="51" x14ac:dyDescent="0.2">
      <c r="B13" s="3" t="s">
        <v>211</v>
      </c>
      <c r="D13" s="29" t="s">
        <v>209</v>
      </c>
    </row>
    <row r="14" spans="1:23" ht="51" x14ac:dyDescent="0.2">
      <c r="B14" s="3" t="s">
        <v>212</v>
      </c>
      <c r="D14" s="29" t="s">
        <v>210</v>
      </c>
    </row>
  </sheetData>
  <mergeCells count="2">
    <mergeCell ref="A4:A6"/>
    <mergeCell ref="A8:A10"/>
  </mergeCells>
  <conditionalFormatting sqref="C8:W10">
    <cfRule type="cellIs" dxfId="13" priority="1" operator="lessThan">
      <formula>0.3</formula>
    </cfRule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5"/>
  <sheetViews>
    <sheetView topLeftCell="A7" workbookViewId="0">
      <selection activeCell="B17" sqref="B17"/>
    </sheetView>
  </sheetViews>
  <sheetFormatPr defaultRowHeight="14.25" x14ac:dyDescent="0.2"/>
  <cols>
    <col min="1" max="1" width="9.140625" style="19"/>
    <col min="2" max="2" width="39.7109375" style="19" bestFit="1" customWidth="1"/>
    <col min="3" max="3" width="23.28515625" style="17" customWidth="1"/>
    <col min="4" max="4" width="16" style="18" customWidth="1"/>
    <col min="5" max="5" width="18.140625" style="19" bestFit="1" customWidth="1"/>
    <col min="6" max="16384" width="9.140625" style="19"/>
  </cols>
  <sheetData>
    <row r="1" spans="2:5" ht="15" x14ac:dyDescent="0.25">
      <c r="B1" s="16" t="s">
        <v>206</v>
      </c>
    </row>
    <row r="3" spans="2:5" ht="30" x14ac:dyDescent="0.25">
      <c r="B3" s="20" t="s">
        <v>189</v>
      </c>
      <c r="C3" s="21" t="s">
        <v>201</v>
      </c>
      <c r="D3" s="22" t="s">
        <v>202</v>
      </c>
      <c r="E3" s="20" t="s">
        <v>188</v>
      </c>
    </row>
    <row r="4" spans="2:5" x14ac:dyDescent="0.2">
      <c r="B4" s="23" t="s">
        <v>179</v>
      </c>
      <c r="C4" s="24" t="s">
        <v>186</v>
      </c>
      <c r="D4" s="25">
        <v>1</v>
      </c>
      <c r="E4" s="23"/>
    </row>
    <row r="5" spans="2:5" ht="42.75" x14ac:dyDescent="0.2">
      <c r="B5" s="23" t="s">
        <v>180</v>
      </c>
      <c r="C5" s="24" t="s">
        <v>187</v>
      </c>
      <c r="D5" s="25">
        <f>17/21</f>
        <v>0.80952380952380953</v>
      </c>
      <c r="E5" s="23" t="s">
        <v>203</v>
      </c>
    </row>
    <row r="6" spans="2:5" x14ac:dyDescent="0.2">
      <c r="B6" s="23" t="s">
        <v>181</v>
      </c>
      <c r="C6" s="24"/>
      <c r="D6" s="25"/>
      <c r="E6" s="23"/>
    </row>
    <row r="7" spans="2:5" ht="42.75" x14ac:dyDescent="0.2">
      <c r="B7" s="26" t="s">
        <v>182</v>
      </c>
      <c r="C7" s="24" t="s">
        <v>192</v>
      </c>
      <c r="D7" s="25">
        <v>1</v>
      </c>
      <c r="E7" s="24" t="s">
        <v>190</v>
      </c>
    </row>
    <row r="8" spans="2:5" x14ac:dyDescent="0.2">
      <c r="B8" s="26" t="s">
        <v>183</v>
      </c>
      <c r="C8" s="27" t="s">
        <v>191</v>
      </c>
      <c r="D8" s="25">
        <f>12/21</f>
        <v>0.5714285714285714</v>
      </c>
      <c r="E8" s="23"/>
    </row>
    <row r="9" spans="2:5" x14ac:dyDescent="0.2">
      <c r="B9" s="26" t="s">
        <v>184</v>
      </c>
      <c r="C9" s="24" t="s">
        <v>193</v>
      </c>
      <c r="D9" s="25">
        <f>15/21</f>
        <v>0.7142857142857143</v>
      </c>
      <c r="E9" s="23"/>
    </row>
    <row r="10" spans="2:5" x14ac:dyDescent="0.2">
      <c r="B10" s="26" t="s">
        <v>109</v>
      </c>
      <c r="C10" s="24" t="s">
        <v>191</v>
      </c>
      <c r="D10" s="25">
        <f>12/21</f>
        <v>0.5714285714285714</v>
      </c>
      <c r="E10" s="23"/>
    </row>
    <row r="11" spans="2:5" x14ac:dyDescent="0.2">
      <c r="B11" s="26" t="s">
        <v>185</v>
      </c>
      <c r="C11" s="24" t="s">
        <v>194</v>
      </c>
      <c r="D11" s="25">
        <f>13/21</f>
        <v>0.61904761904761907</v>
      </c>
      <c r="E11" s="23"/>
    </row>
    <row r="12" spans="2:5" x14ac:dyDescent="0.2">
      <c r="B12" s="26" t="s">
        <v>199</v>
      </c>
      <c r="C12" s="24" t="s">
        <v>200</v>
      </c>
      <c r="D12" s="25">
        <f>6/21</f>
        <v>0.2857142857142857</v>
      </c>
      <c r="E12" s="23"/>
    </row>
    <row r="13" spans="2:5" x14ac:dyDescent="0.2">
      <c r="B13" s="28" t="s">
        <v>198</v>
      </c>
      <c r="C13" s="24"/>
      <c r="D13" s="25"/>
      <c r="E13" s="23"/>
    </row>
    <row r="14" spans="2:5" ht="60.75" customHeight="1" x14ac:dyDescent="0.2">
      <c r="B14" s="26" t="s">
        <v>204</v>
      </c>
      <c r="C14" s="30" t="s">
        <v>207</v>
      </c>
      <c r="D14" s="30"/>
      <c r="E14" s="30"/>
    </row>
    <row r="15" spans="2:5" ht="51.75" customHeight="1" x14ac:dyDescent="0.2">
      <c r="B15" s="26" t="s">
        <v>205</v>
      </c>
      <c r="C15" s="31" t="s">
        <v>208</v>
      </c>
      <c r="D15" s="32"/>
      <c r="E15" s="33"/>
    </row>
  </sheetData>
  <mergeCells count="2">
    <mergeCell ref="C14:E14"/>
    <mergeCell ref="C15:E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Bureldehuun</vt:lpstr>
      <vt:lpstr>Bureldehuun toogoor</vt:lpstr>
      <vt:lpstr>Dugnelt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delgermaa</dc:creator>
  <cp:lastModifiedBy>Delgermaa</cp:lastModifiedBy>
  <dcterms:created xsi:type="dcterms:W3CDTF">2014-04-14T03:56:26Z</dcterms:created>
  <dcterms:modified xsi:type="dcterms:W3CDTF">2017-05-30T01:27:03Z</dcterms:modified>
</cp:coreProperties>
</file>